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613"/>
  <workbookPr defaultThemeVersion="124226"/>
  <mc:AlternateContent xmlns:mc="http://schemas.openxmlformats.org/markup-compatibility/2006">
    <mc:Choice Requires="x15">
      <x15ac:absPath xmlns:x15ac="http://schemas.microsoft.com/office/spreadsheetml/2010/11/ac" url="/Users/greytedford/Downloads/"/>
    </mc:Choice>
  </mc:AlternateContent>
  <xr:revisionPtr revIDLastSave="0" documentId="8_{94D7AF3A-2C80-3D47-B7DD-F7249577E838}" xr6:coauthVersionLast="34" xr6:coauthVersionMax="34" xr10:uidLastSave="{00000000-0000-0000-0000-000000000000}"/>
  <bookViews>
    <workbookView xWindow="0" yWindow="0" windowWidth="25600" windowHeight="16000" xr2:uid="{00000000-000D-0000-FFFF-FFFF00000000}"/>
  </bookViews>
  <sheets>
    <sheet name="Exercise 1" sheetId="4" r:id="rId1"/>
    <sheet name="Exercise 2" sheetId="2" r:id="rId2"/>
    <sheet name="Exercise 3" sheetId="5" r:id="rId3"/>
    <sheet name="Exercise 4" sheetId="6" r:id="rId4"/>
    <sheet name="Exercise 5" sheetId="3" r:id="rId5"/>
  </sheets>
  <calcPr calcId="162913"/>
</workbook>
</file>

<file path=xl/calcChain.xml><?xml version="1.0" encoding="utf-8"?>
<calcChain xmlns="http://schemas.openxmlformats.org/spreadsheetml/2006/main">
  <c r="F10" i="3" l="1"/>
  <c r="E19" i="3"/>
  <c r="E18" i="3"/>
  <c r="G18" i="3" s="1"/>
  <c r="E20" i="3"/>
  <c r="F19" i="3"/>
  <c r="F18" i="3"/>
  <c r="G21" i="4"/>
  <c r="F21" i="4"/>
  <c r="E21" i="4"/>
  <c r="G22" i="4" s="1"/>
  <c r="G23" i="4" s="1"/>
  <c r="G19" i="3" l="1"/>
  <c r="F20" i="3"/>
  <c r="G20" i="3" s="1"/>
  <c r="E21" i="3"/>
  <c r="G21" i="3" l="1"/>
  <c r="F21"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Larry Walther</author>
  </authors>
  <commentList>
    <comment ref="B3" authorId="0" shapeId="0" xr:uid="{00000000-0006-0000-0100-000001000000}">
      <text>
        <r>
          <rPr>
            <b/>
            <sz val="20"/>
            <color indexed="81"/>
            <rFont val="Myriad Web Pro"/>
          </rPr>
          <t>B-19.05</t>
        </r>
      </text>
    </comment>
  </commentList>
</comments>
</file>

<file path=xl/sharedStrings.xml><?xml version="1.0" encoding="utf-8"?>
<sst xmlns="http://schemas.openxmlformats.org/spreadsheetml/2006/main" count="178" uniqueCount="140">
  <si>
    <t>Indirect labor incurred during the period</t>
  </si>
  <si>
    <t>Cost of glues and screws</t>
  </si>
  <si>
    <t>Direct labor incurred during the period</t>
  </si>
  <si>
    <t>Depreciation of factory equipment</t>
  </si>
  <si>
    <t>All other factory overhead</t>
  </si>
  <si>
    <t>Direct materials</t>
  </si>
  <si>
    <t>Direct labor</t>
  </si>
  <si>
    <t>overhead</t>
  </si>
  <si>
    <t>Product costs</t>
  </si>
  <si>
    <t>Period costs</t>
  </si>
  <si>
    <t>selling</t>
  </si>
  <si>
    <t>admin</t>
  </si>
  <si>
    <t>Spervisor salaries</t>
  </si>
  <si>
    <t xml:space="preserve">Raw materials transferred into production </t>
  </si>
  <si>
    <t>General, and administrative costs incurred</t>
  </si>
  <si>
    <t>Selling costs</t>
  </si>
  <si>
    <t>Costs for 500 tables</t>
  </si>
  <si>
    <t>cost per table</t>
  </si>
  <si>
    <t>Exercise #1</t>
  </si>
  <si>
    <t>Renaissance Gallery converts photographs to portraits via a tedious hand painting process.  Costs are tracked for each painting, with gallery overhead being applied at 125% of direct labor cost.</t>
  </si>
  <si>
    <t xml:space="preserve">During June, four new jobs were begun.  These consisted of the Ramirez family portrait, the Oberweiss farm photo, the Ravenwood big fish picture, and the Zhang baby picture.  The only job remaining in process at the end of June was the Ravenwood big fish picture.  To date, $13,000 in direct labor and $3,500 of direct materials had been committed to the Ravenwood job.  </t>
  </si>
  <si>
    <t xml:space="preserve">Total direct labor incurred on all jobs during June was $60,900.  Total direct material incurred on all jobs during June was $11,700. </t>
  </si>
  <si>
    <t>(a)</t>
  </si>
  <si>
    <t>Compute the ending work in process inventory balance and the total cost assigned to finished jobs.</t>
  </si>
  <si>
    <t>(b)</t>
  </si>
  <si>
    <t>Why is it necessary to track costs to individual jobs?</t>
  </si>
  <si>
    <t>(c)</t>
  </si>
  <si>
    <t>Exercise 2</t>
  </si>
  <si>
    <t xml:space="preserve">The overhead application rate is based on estimates. </t>
  </si>
  <si>
    <t xml:space="preserve"> What happens if the amount of overhead applied to individual jobs differs from the amount of overhead actually incurred?</t>
  </si>
  <si>
    <t>Direct materials used</t>
  </si>
  <si>
    <t>Manufacturing overhead applied</t>
  </si>
  <si>
    <t>Total manufacturing costs</t>
  </si>
  <si>
    <t xml:space="preserve">(b)  </t>
  </si>
  <si>
    <t>Total cost of work in process</t>
  </si>
  <si>
    <t xml:space="preserve">(c)  </t>
  </si>
  <si>
    <t>Cost of goods manufactured</t>
  </si>
  <si>
    <t>Materials</t>
  </si>
  <si>
    <t>Total</t>
  </si>
  <si>
    <t>May 1 inventories—finished goods $12,600, work in process $14,700, and raw materials $8,200.</t>
  </si>
  <si>
    <t>May 31 inventories—finished goods $9,500, work in process $17,900, and raw materials $7,100.</t>
  </si>
  <si>
    <t>Sales revenue totaled $210,000.</t>
  </si>
  <si>
    <t>Instructions</t>
  </si>
  <si>
    <t xml:space="preserve">(a)  </t>
  </si>
  <si>
    <t>Prepare a condensed cost of goods manufactured schedule.</t>
  </si>
  <si>
    <t>Prepare an income statement for May through gross profit.</t>
  </si>
  <si>
    <t>Indicate the balance sheet presentation of the manufacturing inventories at May 31, 2014.</t>
  </si>
  <si>
    <t>MANTLE COMPANY</t>
  </si>
  <si>
    <t>Cost of Goods Manufactured Schedule</t>
  </si>
  <si>
    <t>For the Month Ended May 31, 2014</t>
  </si>
  <si>
    <t>Work in process, May 1</t>
  </si>
  <si>
    <t>Less:  Work in process, May 31</t>
  </si>
  <si>
    <t xml:space="preserve"> </t>
  </si>
  <si>
    <t>(Partial) Income Statement</t>
  </si>
  <si>
    <t>Sales revenue</t>
  </si>
  <si>
    <t>Cost of goods sold</t>
  </si>
  <si>
    <t>Finished goods, May 1</t>
  </si>
  <si>
    <t>Cost of goods available for sale</t>
  </si>
  <si>
    <t>Less:  Finished goods, May 31</t>
  </si>
  <si>
    <t>Gross profit</t>
  </si>
  <si>
    <t>(Partial) Balance sheet</t>
  </si>
  <si>
    <t>Current assets:</t>
  </si>
  <si>
    <t>Finished goods inventory</t>
  </si>
  <si>
    <t>Work in process inventory</t>
  </si>
  <si>
    <t>Raw materials inventory</t>
  </si>
  <si>
    <t>additional postings to work in process were direct materials $62,400, direct labor $50,000, and manufacturing overhead applied $40,000.</t>
  </si>
  <si>
    <t>Mader COMPANY</t>
  </si>
  <si>
    <t>Exercise #3</t>
  </si>
  <si>
    <t>At May 31, 2014, the accounts of Mader Company show the following job order cost system.</t>
  </si>
  <si>
    <t>Started 2,000 units that are 40% completed at July 31.</t>
  </si>
  <si>
    <t>Materials added, $30,000; conversion costs incurred, $19,200.</t>
  </si>
  <si>
    <t>Compute the equivalent units of production for materials and conversion costs for the month of July.</t>
  </si>
  <si>
    <t>Compute unit costs and prepare a cost reconciliation schedule.</t>
  </si>
  <si>
    <t>Equivalent Units</t>
  </si>
  <si>
    <t>Physical Units</t>
  </si>
  <si>
    <t>Conversion Costs</t>
  </si>
  <si>
    <t>Transferred Out</t>
  </si>
  <si>
    <t>Work in Process, July 31</t>
  </si>
  <si>
    <t>Materials cost per unit =</t>
  </si>
  <si>
    <t>Conversion cost per unit =</t>
  </si>
  <si>
    <t>Cost Reconciliation Schedule</t>
  </si>
  <si>
    <t>Costs accounted for</t>
  </si>
  <si>
    <t>Work in process, July 31</t>
  </si>
  <si>
    <t>Total costs</t>
  </si>
  <si>
    <t>A company incurs $2,400,000 of overhead each year in three departments: Processing, Packaging, and Testing. The company performs 800 processing transactions, 200,000 packaging transactions, and 2,000 tests per year in producing 400,000 drums of Oil and 600,000 drums of Sludge. The following data are available:</t>
  </si>
  <si>
    <t>Department</t>
  </si>
  <si>
    <t>Expected Use of Driver</t>
  </si>
  <si>
    <t xml:space="preserve">    Cost</t>
  </si>
  <si>
    <t>Processing</t>
  </si>
  <si>
    <t>Packaging</t>
  </si>
  <si>
    <t>Testing</t>
  </si>
  <si>
    <t>Oil</t>
  </si>
  <si>
    <t>Sludge</t>
  </si>
  <si>
    <t>Totals</t>
  </si>
  <si>
    <t>Exercise 5</t>
  </si>
  <si>
    <t>ABC costing</t>
  </si>
  <si>
    <t>Per unit</t>
  </si>
  <si>
    <t xml:space="preserve">Determine </t>
  </si>
  <si>
    <t>Instructions:</t>
  </si>
  <si>
    <t>SCHEDULE OF COST OF GOODS SOLD</t>
  </si>
  <si>
    <t>The determination of cost of goods sold is made via an examination of changes in finished goods:</t>
  </si>
  <si>
    <t>THE INCOME STATEMENT</t>
  </si>
  <si>
    <t>The cost of goods sold number within the income statement is taken from the preceding schedules, and is found in the income statement below.</t>
  </si>
  <si>
    <t>Study</t>
  </si>
  <si>
    <t>($30,000 ÷ x units)</t>
  </si>
  <si>
    <t>($19,200 ÷ y units)</t>
  </si>
  <si>
    <t xml:space="preserve">Transferred out </t>
  </si>
  <si>
    <t xml:space="preserve">Materials  </t>
  </si>
  <si>
    <t xml:space="preserve">Conversion costs  </t>
  </si>
  <si>
    <t>Transferred out, 4,000 units. Beginning 4000 units</t>
  </si>
  <si>
    <t>Physical flow</t>
  </si>
  <si>
    <t>Started</t>
  </si>
  <si>
    <t>=</t>
  </si>
  <si>
    <t>Transferred out</t>
  </si>
  <si>
    <t>End WIP</t>
  </si>
  <si>
    <t>begin WIP</t>
  </si>
  <si>
    <t>Step #1</t>
  </si>
  <si>
    <t>?</t>
  </si>
  <si>
    <t>Conversion = Labor plus overhead</t>
  </si>
  <si>
    <t>Prime = materials and labor</t>
  </si>
  <si>
    <t>Materials are entered at the beginning of the process. Conversion costs, %,  are incurred uniformly during the process.</t>
  </si>
  <si>
    <t>The Finishing Department of Cosette Company has the following production and cost data for July:</t>
  </si>
  <si>
    <t>Exercise 4</t>
  </si>
  <si>
    <t>ACCT 301 Week 6 HW</t>
  </si>
  <si>
    <t>Unit costs</t>
  </si>
  <si>
    <t>Begin WIP   +</t>
  </si>
  <si>
    <t>WIP</t>
  </si>
  <si>
    <t>minus</t>
  </si>
  <si>
    <t>Beginning  WIP</t>
  </si>
  <si>
    <t xml:space="preserve">labor </t>
  </si>
  <si>
    <t>materials</t>
  </si>
  <si>
    <t>overhead 125%</t>
  </si>
  <si>
    <t xml:space="preserve"> WIP </t>
  </si>
  <si>
    <t>Finished goods</t>
  </si>
  <si>
    <t>= transferred to FG</t>
  </si>
  <si>
    <t>Job order costing</t>
  </si>
  <si>
    <t>Ravenwood</t>
  </si>
  <si>
    <t>Process cost system</t>
  </si>
  <si>
    <t>Beginning Inventory 4000 units</t>
  </si>
  <si>
    <t>Renaissance Gallery began June with one job in process.  This job related to the Price Wedding photo, and beginning work in process included total costs of $14,440 (direct labor, direct material, and applied overhead).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</si>
</sst>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1" formatCode="_(* #,##0_);_(* \(#,##0\);_(* &quot;-&quot;_);_(@_)"/>
    <numFmt numFmtId="44" formatCode="_(&quot;$&quot;* #,##0.00_);_(&quot;$&quot;* \(#,##0.00\);_(&quot;$&quot;* &quot;-&quot;??_);_(@_)"/>
    <numFmt numFmtId="43" formatCode="_(* #,##0.00_);_(* \(#,##0.00\);_(* &quot;-&quot;??_);_(@_)"/>
    <numFmt numFmtId="164" formatCode="_(* #,##0_);_(* \(#,##0\);_(* &quot;-&quot;??_);_(@_)"/>
    <numFmt numFmtId="165" formatCode="_(&quot;$&quot;* #,##0.0_);_(&quot;$&quot;* \(#,##0.0\);_(&quot;$&quot;* &quot;-&quot;??_);_(@_)"/>
  </numFmts>
  <fonts count="15">
    <font>
      <sz val="11"/>
      <color theme="1"/>
      <name val="Calibri"/>
      <family val="2"/>
      <scheme val="minor"/>
    </font>
    <font>
      <sz val="11"/>
      <color theme="1"/>
      <name val="Calibri"/>
      <family val="2"/>
      <scheme val="minor"/>
    </font>
    <font>
      <b/>
      <sz val="11"/>
      <color theme="1"/>
      <name val="Calibri"/>
      <family val="2"/>
      <scheme val="minor"/>
    </font>
    <font>
      <sz val="10"/>
      <name val="Myriad Web Pro"/>
    </font>
    <font>
      <sz val="10"/>
      <name val="Cambria"/>
      <family val="1"/>
      <scheme val="major"/>
    </font>
    <font>
      <b/>
      <sz val="20"/>
      <color indexed="81"/>
      <name val="Myriad Web Pro"/>
    </font>
    <font>
      <sz val="10"/>
      <color theme="1"/>
      <name val="Calibri"/>
      <family val="2"/>
      <scheme val="minor"/>
    </font>
    <font>
      <sz val="11"/>
      <color theme="1"/>
      <name val="Arial"/>
      <family val="2"/>
    </font>
    <font>
      <b/>
      <u/>
      <sz val="11"/>
      <color theme="1"/>
      <name val="Arial"/>
      <family val="2"/>
    </font>
    <font>
      <b/>
      <u/>
      <sz val="11"/>
      <color theme="1"/>
      <name val="Calibri"/>
      <family val="2"/>
      <scheme val="minor"/>
    </font>
    <font>
      <sz val="9"/>
      <color rgb="FF000000"/>
      <name val="Verdana"/>
      <family val="2"/>
    </font>
    <font>
      <b/>
      <i/>
      <sz val="11"/>
      <color rgb="FF000000"/>
      <name val="Verdana"/>
      <family val="2"/>
    </font>
    <font>
      <u val="singleAccounting"/>
      <sz val="11"/>
      <color theme="1"/>
      <name val="Calibri"/>
      <family val="2"/>
      <scheme val="minor"/>
    </font>
    <font>
      <u/>
      <sz val="11"/>
      <color theme="1"/>
      <name val="Calibri"/>
      <family val="2"/>
      <scheme val="minor"/>
    </font>
    <font>
      <sz val="13"/>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00B0F0"/>
        <bgColor indexed="64"/>
      </patternFill>
    </fill>
    <fill>
      <patternFill patternType="solid">
        <fgColor rgb="FFFF0000"/>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83">
    <xf numFmtId="0" fontId="0" fillId="0" borderId="0" xfId="0"/>
    <xf numFmtId="0" fontId="4" fillId="0" borderId="0" xfId="0" applyFont="1" applyAlignment="1">
      <alignment horizontal="left" vertical="center" wrapText="1"/>
    </xf>
    <xf numFmtId="41" fontId="4" fillId="0" borderId="0" xfId="0" applyNumberFormat="1" applyFont="1" applyAlignment="1">
      <alignment horizontal="left" vertical="center" wrapText="1" indent="2"/>
    </xf>
    <xf numFmtId="0" fontId="3" fillId="0" borderId="0" xfId="0" applyFont="1" applyAlignment="1">
      <alignment vertical="top"/>
    </xf>
    <xf numFmtId="0" fontId="3" fillId="0" borderId="0" xfId="0" applyFont="1" applyAlignment="1">
      <alignment vertical="top" wrapText="1"/>
    </xf>
    <xf numFmtId="0" fontId="3" fillId="0" borderId="0" xfId="0" applyFont="1" applyAlignment="1">
      <alignment horizontal="justify" vertical="top"/>
    </xf>
    <xf numFmtId="0" fontId="6" fillId="0" borderId="0" xfId="0" applyFont="1"/>
    <xf numFmtId="6" fontId="0" fillId="0" borderId="0" xfId="0" applyNumberFormat="1"/>
    <xf numFmtId="3" fontId="0" fillId="0" borderId="0" xfId="0" applyNumberFormat="1"/>
    <xf numFmtId="15" fontId="0" fillId="0" borderId="0" xfId="0" applyNumberFormat="1"/>
    <xf numFmtId="0" fontId="0" fillId="0" borderId="0" xfId="0" applyAlignment="1">
      <alignment wrapText="1"/>
    </xf>
    <xf numFmtId="0" fontId="7" fillId="0" borderId="0" xfId="0" applyFont="1" applyAlignment="1">
      <alignment horizontal="justify" vertical="center"/>
    </xf>
    <xf numFmtId="0" fontId="7" fillId="0" borderId="0" xfId="0" applyFont="1" applyAlignment="1">
      <alignment vertical="center"/>
    </xf>
    <xf numFmtId="0" fontId="8" fillId="0" borderId="0" xfId="0" applyFont="1" applyAlignment="1">
      <alignment horizontal="justify" vertical="center"/>
    </xf>
    <xf numFmtId="3" fontId="7" fillId="0" borderId="0" xfId="0" applyNumberFormat="1" applyFont="1" applyAlignment="1">
      <alignment horizontal="justify" vertical="center"/>
    </xf>
    <xf numFmtId="0" fontId="0" fillId="0" borderId="0" xfId="0" applyAlignment="1">
      <alignment horizontal="center"/>
    </xf>
    <xf numFmtId="6" fontId="0" fillId="0" borderId="0" xfId="0" applyNumberFormat="1" applyAlignment="1">
      <alignment horizontal="center"/>
    </xf>
    <xf numFmtId="3" fontId="0" fillId="0" borderId="0" xfId="0" applyNumberFormat="1" applyAlignment="1">
      <alignment horizontal="center"/>
    </xf>
    <xf numFmtId="0" fontId="2" fillId="0" borderId="0" xfId="0" applyFont="1" applyAlignment="1">
      <alignment horizontal="center"/>
    </xf>
    <xf numFmtId="6" fontId="8" fillId="0" borderId="0" xfId="0" applyNumberFormat="1" applyFont="1" applyAlignment="1">
      <alignment horizontal="justify" vertical="center"/>
    </xf>
    <xf numFmtId="0" fontId="9" fillId="0" borderId="0" xfId="0" applyFont="1" applyAlignment="1">
      <alignment horizontal="center"/>
    </xf>
    <xf numFmtId="3" fontId="7" fillId="0" borderId="0" xfId="0" applyNumberFormat="1" applyFont="1" applyAlignment="1">
      <alignment horizontal="center" vertical="center"/>
    </xf>
    <xf numFmtId="0" fontId="7" fillId="0" borderId="0" xfId="0" applyFont="1" applyAlignment="1">
      <alignment horizontal="center" vertical="center"/>
    </xf>
    <xf numFmtId="6" fontId="0" fillId="2" borderId="0" xfId="0" applyNumberFormat="1" applyFill="1"/>
    <xf numFmtId="3" fontId="7" fillId="2" borderId="0" xfId="0" applyNumberFormat="1" applyFont="1" applyFill="1" applyAlignment="1">
      <alignment horizontal="justify" vertical="center"/>
    </xf>
    <xf numFmtId="0" fontId="7" fillId="2" borderId="0" xfId="0" applyFont="1" applyFill="1" applyAlignment="1">
      <alignment horizontal="justify" vertical="center"/>
    </xf>
    <xf numFmtId="3" fontId="0" fillId="2" borderId="0" xfId="0" applyNumberFormat="1" applyFill="1" applyAlignment="1">
      <alignment horizontal="center"/>
    </xf>
    <xf numFmtId="3" fontId="7" fillId="2" borderId="0" xfId="0" applyNumberFormat="1" applyFont="1" applyFill="1" applyAlignment="1">
      <alignment horizontal="center" vertical="center"/>
    </xf>
    <xf numFmtId="6" fontId="0" fillId="2" borderId="0" xfId="0" applyNumberFormat="1" applyFill="1" applyAlignment="1">
      <alignment horizontal="center"/>
    </xf>
    <xf numFmtId="0" fontId="0" fillId="2" borderId="0" xfId="0" applyFill="1"/>
    <xf numFmtId="6" fontId="7" fillId="2" borderId="0" xfId="0" applyNumberFormat="1" applyFont="1" applyFill="1" applyAlignment="1">
      <alignment horizontal="center" vertical="center"/>
    </xf>
    <xf numFmtId="6" fontId="0" fillId="3" borderId="0" xfId="0" applyNumberFormat="1" applyFill="1" applyAlignment="1">
      <alignment horizontal="center"/>
    </xf>
    <xf numFmtId="0" fontId="0" fillId="3" borderId="0" xfId="0" applyFill="1"/>
    <xf numFmtId="0" fontId="0" fillId="0" borderId="1" xfId="0" applyBorder="1"/>
    <xf numFmtId="41" fontId="0" fillId="0" borderId="1" xfId="0" applyNumberFormat="1" applyBorder="1"/>
    <xf numFmtId="0" fontId="0" fillId="3" borderId="1" xfId="0" applyFill="1" applyBorder="1"/>
    <xf numFmtId="0" fontId="0" fillId="0" borderId="2" xfId="0" applyBorder="1"/>
    <xf numFmtId="0" fontId="0" fillId="0" borderId="3" xfId="0" applyBorder="1"/>
    <xf numFmtId="41" fontId="0" fillId="0" borderId="3" xfId="0" applyNumberFormat="1" applyBorder="1"/>
    <xf numFmtId="0" fontId="0" fillId="3" borderId="3" xfId="0" applyFill="1" applyBorder="1"/>
    <xf numFmtId="0" fontId="0" fillId="0" borderId="4" xfId="0" applyBorder="1"/>
    <xf numFmtId="0" fontId="0" fillId="0" borderId="5" xfId="0" applyBorder="1"/>
    <xf numFmtId="0" fontId="0" fillId="0" borderId="0" xfId="0" applyBorder="1"/>
    <xf numFmtId="0" fontId="0" fillId="3" borderId="0" xfId="0" applyFill="1" applyBorder="1"/>
    <xf numFmtId="0" fontId="0" fillId="0" borderId="6" xfId="0" applyBorder="1"/>
    <xf numFmtId="41" fontId="0" fillId="0" borderId="0" xfId="0" applyNumberFormat="1" applyBorder="1"/>
    <xf numFmtId="41" fontId="0" fillId="0" borderId="5" xfId="0" applyNumberFormat="1" applyBorder="1"/>
    <xf numFmtId="41" fontId="0" fillId="0" borderId="6" xfId="0" applyNumberFormat="1" applyBorder="1"/>
    <xf numFmtId="0" fontId="0" fillId="0" borderId="7" xfId="0" applyBorder="1"/>
    <xf numFmtId="0" fontId="0" fillId="0" borderId="8" xfId="0" applyBorder="1"/>
    <xf numFmtId="0" fontId="0" fillId="0" borderId="0" xfId="0" applyFill="1"/>
    <xf numFmtId="0" fontId="0" fillId="4" borderId="0" xfId="0" applyFill="1"/>
    <xf numFmtId="0" fontId="9" fillId="0" borderId="0" xfId="0" applyFont="1"/>
    <xf numFmtId="0" fontId="10" fillId="0" borderId="0" xfId="0" applyFont="1" applyAlignment="1">
      <alignment horizontal="center" vertical="center" wrapText="1"/>
    </xf>
    <xf numFmtId="0" fontId="0" fillId="0" borderId="0" xfId="0" applyAlignment="1">
      <alignment horizontal="center" vertical="center" wrapText="1"/>
    </xf>
    <xf numFmtId="0" fontId="11" fillId="0" borderId="0" xfId="0" applyFont="1" applyAlignment="1">
      <alignment horizontal="justify" vertical="center" wrapText="1"/>
    </xf>
    <xf numFmtId="0" fontId="10" fillId="0" borderId="0" xfId="0" applyFont="1" applyAlignment="1">
      <alignment horizontal="justify" vertical="center" wrapText="1"/>
    </xf>
    <xf numFmtId="164" fontId="0" fillId="2" borderId="0" xfId="1" applyNumberFormat="1" applyFont="1" applyFill="1"/>
    <xf numFmtId="164" fontId="12" fillId="2" borderId="0" xfId="1" applyNumberFormat="1" applyFont="1" applyFill="1"/>
    <xf numFmtId="0" fontId="0" fillId="2" borderId="0" xfId="0" applyFill="1" applyAlignment="1">
      <alignment horizontal="right"/>
    </xf>
    <xf numFmtId="3" fontId="0" fillId="2" borderId="0" xfId="0" applyNumberFormat="1" applyFill="1"/>
    <xf numFmtId="164" fontId="0" fillId="3" borderId="0" xfId="1" applyNumberFormat="1" applyFont="1" applyFill="1"/>
    <xf numFmtId="6" fontId="0" fillId="3" borderId="0" xfId="0" applyNumberFormat="1" applyFill="1"/>
    <xf numFmtId="0" fontId="7" fillId="4" borderId="0" xfId="0" applyFont="1" applyFill="1" applyAlignment="1">
      <alignment vertical="center"/>
    </xf>
    <xf numFmtId="0" fontId="9" fillId="0" borderId="0" xfId="0" applyFont="1" applyFill="1"/>
    <xf numFmtId="164" fontId="0" fillId="2" borderId="0" xfId="0" applyNumberFormat="1" applyFill="1"/>
    <xf numFmtId="165" fontId="0" fillId="2" borderId="0" xfId="2" applyNumberFormat="1" applyFont="1" applyFill="1"/>
    <xf numFmtId="0" fontId="2" fillId="2" borderId="0" xfId="0" quotePrefix="1" applyFont="1" applyFill="1"/>
    <xf numFmtId="0" fontId="2" fillId="2" borderId="0" xfId="0" applyFont="1" applyFill="1"/>
    <xf numFmtId="0" fontId="2" fillId="3" borderId="0" xfId="0" applyFont="1" applyFill="1"/>
    <xf numFmtId="3" fontId="0" fillId="3" borderId="0" xfId="0" applyNumberFormat="1" applyFill="1"/>
    <xf numFmtId="3" fontId="13" fillId="3" borderId="1" xfId="0" applyNumberFormat="1" applyFont="1" applyFill="1" applyBorder="1" applyAlignment="1">
      <alignment horizontal="center"/>
    </xf>
    <xf numFmtId="3" fontId="0" fillId="3" borderId="0" xfId="0" applyNumberFormat="1" applyFill="1" applyAlignment="1">
      <alignment horizontal="center"/>
    </xf>
    <xf numFmtId="0" fontId="2" fillId="4" borderId="0" xfId="0" applyFont="1" applyFill="1"/>
    <xf numFmtId="3" fontId="0" fillId="4" borderId="0" xfId="0" applyNumberFormat="1" applyFill="1"/>
    <xf numFmtId="0" fontId="2" fillId="5" borderId="0" xfId="0" applyFont="1" applyFill="1"/>
    <xf numFmtId="0" fontId="0" fillId="5" borderId="0" xfId="0" applyFill="1"/>
    <xf numFmtId="0" fontId="0" fillId="5" borderId="0" xfId="0" applyFill="1" applyAlignment="1">
      <alignment horizontal="center"/>
    </xf>
    <xf numFmtId="3" fontId="0" fillId="5" borderId="0" xfId="0" applyNumberFormat="1" applyFill="1"/>
    <xf numFmtId="3" fontId="0" fillId="5" borderId="1" xfId="0" applyNumberFormat="1" applyFill="1" applyBorder="1" applyAlignment="1">
      <alignment horizontal="center"/>
    </xf>
    <xf numFmtId="3" fontId="0" fillId="5" borderId="0" xfId="0" applyNumberFormat="1" applyFill="1" applyAlignment="1">
      <alignment horizontal="center"/>
    </xf>
    <xf numFmtId="0" fontId="14" fillId="0" borderId="0" xfId="0" applyFont="1"/>
    <xf numFmtId="0" fontId="3" fillId="0" borderId="0" xfId="0" applyFont="1" applyAlignment="1">
      <alignment horizontal="justify" vertical="top" wrapText="1"/>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25</xdr:row>
      <xdr:rowOff>0</xdr:rowOff>
    </xdr:from>
    <xdr:to>
      <xdr:col>8</xdr:col>
      <xdr:colOff>333375</xdr:colOff>
      <xdr:row>49</xdr:row>
      <xdr:rowOff>85725</xdr:rowOff>
    </xdr:to>
    <xdr:pic>
      <xdr:nvPicPr>
        <xdr:cNvPr id="2" name="Picture 1" descr="Schedule of Cost of Goods Manufactured">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81275" y="5105400"/>
          <a:ext cx="5715000" cy="4657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54</xdr:row>
      <xdr:rowOff>0</xdr:rowOff>
    </xdr:from>
    <xdr:to>
      <xdr:col>8</xdr:col>
      <xdr:colOff>333375</xdr:colOff>
      <xdr:row>63</xdr:row>
      <xdr:rowOff>123825</xdr:rowOff>
    </xdr:to>
    <xdr:pic>
      <xdr:nvPicPr>
        <xdr:cNvPr id="3" name="Picture 2" descr="Schedule of Cost of Goods Sold">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81275" y="11506200"/>
          <a:ext cx="5715000" cy="1838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68</xdr:row>
      <xdr:rowOff>0</xdr:rowOff>
    </xdr:from>
    <xdr:to>
      <xdr:col>8</xdr:col>
      <xdr:colOff>333375</xdr:colOff>
      <xdr:row>80</xdr:row>
      <xdr:rowOff>9525</xdr:rowOff>
    </xdr:to>
    <xdr:pic>
      <xdr:nvPicPr>
        <xdr:cNvPr id="4" name="Picture 3" descr="Income Statement">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581275" y="15011400"/>
          <a:ext cx="5715000" cy="2295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9"/>
  <sheetViews>
    <sheetView tabSelected="1" topLeftCell="A61" workbookViewId="0">
      <selection activeCell="G22" sqref="G22"/>
    </sheetView>
  </sheetViews>
  <sheetFormatPr baseColWidth="10" defaultColWidth="8.83203125" defaultRowHeight="15"/>
  <cols>
    <col min="2" max="2" width="29.5" customWidth="1"/>
    <col min="3" max="3" width="24.83203125" customWidth="1"/>
    <col min="4" max="4" width="12.6640625" customWidth="1"/>
    <col min="5" max="5" width="15.6640625" customWidth="1"/>
    <col min="6" max="6" width="11.1640625" customWidth="1"/>
    <col min="7" max="7" width="11.5" bestFit="1" customWidth="1"/>
    <col min="8" max="8" width="4.6640625" customWidth="1"/>
  </cols>
  <sheetData>
    <row r="1" spans="1:10">
      <c r="A1" t="s">
        <v>123</v>
      </c>
    </row>
    <row r="2" spans="1:10">
      <c r="A2" t="s">
        <v>18</v>
      </c>
    </row>
    <row r="3" spans="1:10">
      <c r="B3" t="s">
        <v>16</v>
      </c>
      <c r="D3" s="52" t="s">
        <v>98</v>
      </c>
    </row>
    <row r="4" spans="1:10">
      <c r="D4" s="32" t="s">
        <v>97</v>
      </c>
      <c r="E4" s="32" t="s">
        <v>8</v>
      </c>
      <c r="F4" s="32"/>
      <c r="G4" s="32"/>
      <c r="H4" s="32"/>
      <c r="I4" s="32" t="s">
        <v>9</v>
      </c>
      <c r="J4" s="32"/>
    </row>
    <row r="5" spans="1:10">
      <c r="D5" s="51" t="s">
        <v>97</v>
      </c>
      <c r="E5" s="51" t="s">
        <v>5</v>
      </c>
      <c r="F5" s="51" t="s">
        <v>6</v>
      </c>
      <c r="G5" s="51" t="s">
        <v>7</v>
      </c>
      <c r="H5" s="51"/>
      <c r="I5" s="51" t="s">
        <v>10</v>
      </c>
      <c r="J5" s="51" t="s">
        <v>11</v>
      </c>
    </row>
    <row r="6" spans="1:10">
      <c r="B6" s="1" t="s">
        <v>12</v>
      </c>
      <c r="C6" s="2">
        <v>300000</v>
      </c>
      <c r="E6" s="36"/>
      <c r="F6" s="37"/>
      <c r="G6" s="38"/>
      <c r="H6" s="39"/>
      <c r="I6" s="37"/>
      <c r="J6" s="40"/>
    </row>
    <row r="7" spans="1:10">
      <c r="B7" s="1"/>
      <c r="C7" s="2"/>
      <c r="E7" s="41"/>
      <c r="F7" s="42"/>
      <c r="G7" s="42"/>
      <c r="H7" s="43"/>
      <c r="I7" s="42"/>
      <c r="J7" s="44"/>
    </row>
    <row r="8" spans="1:10" ht="26">
      <c r="B8" s="1" t="s">
        <v>0</v>
      </c>
      <c r="C8" s="2">
        <v>125000</v>
      </c>
      <c r="E8" s="41"/>
      <c r="F8" s="45"/>
      <c r="G8" s="45"/>
      <c r="H8" s="43"/>
      <c r="I8" s="42"/>
      <c r="J8" s="44"/>
    </row>
    <row r="9" spans="1:10" ht="26">
      <c r="B9" s="1" t="s">
        <v>13</v>
      </c>
      <c r="C9" s="2">
        <v>700000</v>
      </c>
      <c r="E9" s="46"/>
      <c r="F9" s="42"/>
      <c r="G9" s="42"/>
      <c r="H9" s="43"/>
      <c r="I9" s="42"/>
      <c r="J9" s="44"/>
    </row>
    <row r="10" spans="1:10">
      <c r="B10" s="1"/>
      <c r="C10" s="2"/>
      <c r="E10" s="41"/>
      <c r="F10" s="42"/>
      <c r="G10" s="42"/>
      <c r="H10" s="43"/>
      <c r="I10" s="42"/>
      <c r="J10" s="44"/>
    </row>
    <row r="11" spans="1:10">
      <c r="B11" s="1" t="s">
        <v>1</v>
      </c>
      <c r="C11" s="2">
        <v>35000</v>
      </c>
      <c r="E11" s="41"/>
      <c r="F11" s="45"/>
      <c r="G11" s="45"/>
      <c r="H11" s="43"/>
      <c r="I11" s="42"/>
      <c r="J11" s="44"/>
    </row>
    <row r="12" spans="1:10">
      <c r="B12" s="1"/>
      <c r="C12" s="2"/>
      <c r="E12" s="41"/>
      <c r="F12" s="42"/>
      <c r="G12" s="42"/>
      <c r="H12" s="43"/>
      <c r="I12" s="42"/>
      <c r="J12" s="44"/>
    </row>
    <row r="13" spans="1:10">
      <c r="B13" s="1" t="s">
        <v>15</v>
      </c>
      <c r="C13" s="2">
        <v>500000</v>
      </c>
      <c r="E13" s="41"/>
      <c r="F13" s="42"/>
      <c r="G13" s="42"/>
      <c r="H13" s="43"/>
      <c r="I13" s="45"/>
      <c r="J13" s="44"/>
    </row>
    <row r="14" spans="1:10" ht="26">
      <c r="B14" s="1" t="s">
        <v>2</v>
      </c>
      <c r="C14" s="2">
        <v>3300000</v>
      </c>
      <c r="E14" s="41"/>
      <c r="F14" s="45"/>
      <c r="G14" s="42"/>
      <c r="H14" s="43"/>
      <c r="I14" s="42"/>
      <c r="J14" s="44"/>
    </row>
    <row r="15" spans="1:10" ht="26">
      <c r="B15" s="1" t="s">
        <v>14</v>
      </c>
      <c r="C15" s="2">
        <v>550000</v>
      </c>
      <c r="E15" s="41"/>
      <c r="F15" s="42"/>
      <c r="G15" s="42"/>
      <c r="H15" s="43"/>
      <c r="I15" s="42"/>
      <c r="J15" s="47"/>
    </row>
    <row r="16" spans="1:10">
      <c r="B16" s="1" t="s">
        <v>3</v>
      </c>
      <c r="C16" s="2">
        <v>75000</v>
      </c>
      <c r="E16" s="41"/>
      <c r="F16" s="42"/>
      <c r="G16" s="45"/>
      <c r="H16" s="43"/>
      <c r="I16" s="42"/>
      <c r="J16" s="44"/>
    </row>
    <row r="17" spans="2:10">
      <c r="B17" s="1"/>
      <c r="C17" s="2"/>
      <c r="E17" s="41"/>
      <c r="F17" s="42"/>
      <c r="G17" s="42"/>
      <c r="H17" s="43"/>
      <c r="I17" s="42"/>
      <c r="J17" s="44"/>
    </row>
    <row r="18" spans="2:10">
      <c r="B18" s="1" t="s">
        <v>4</v>
      </c>
      <c r="C18" s="2">
        <v>300000</v>
      </c>
      <c r="E18" s="48"/>
      <c r="F18" s="33"/>
      <c r="G18" s="34"/>
      <c r="H18" s="35"/>
      <c r="I18" s="33"/>
      <c r="J18" s="49"/>
    </row>
    <row r="19" spans="2:10">
      <c r="H19" s="50"/>
    </row>
    <row r="20" spans="2:10">
      <c r="H20" s="50"/>
    </row>
    <row r="21" spans="2:10">
      <c r="C21" s="29" t="s">
        <v>93</v>
      </c>
      <c r="E21" s="57">
        <f>SUM(E6:E19)</f>
        <v>0</v>
      </c>
      <c r="F21" s="57">
        <f>SUM(F6:F19)</f>
        <v>0</v>
      </c>
      <c r="G21" s="57">
        <f>SUM(G6:G19)</f>
        <v>0</v>
      </c>
    </row>
    <row r="22" spans="2:10">
      <c r="C22" s="29" t="s">
        <v>32</v>
      </c>
      <c r="G22" s="65">
        <f>E21+F21+G21</f>
        <v>0</v>
      </c>
    </row>
    <row r="23" spans="2:10">
      <c r="B23" s="29" t="s">
        <v>17</v>
      </c>
      <c r="G23" s="66">
        <f>G22/500</f>
        <v>0</v>
      </c>
    </row>
    <row r="26" spans="2:10">
      <c r="B26" s="51" t="s">
        <v>103</v>
      </c>
      <c r="C26" s="53"/>
    </row>
    <row r="27" spans="2:10">
      <c r="C27" s="54"/>
    </row>
    <row r="28" spans="2:10">
      <c r="C28" s="54"/>
    </row>
    <row r="29" spans="2:10">
      <c r="C29" s="54"/>
    </row>
    <row r="30" spans="2:10">
      <c r="C30" s="54"/>
    </row>
    <row r="31" spans="2:10">
      <c r="C31" s="54"/>
    </row>
    <row r="32" spans="2:10">
      <c r="C32" s="54"/>
    </row>
    <row r="33" spans="2:3">
      <c r="C33" s="54"/>
    </row>
    <row r="34" spans="2:3">
      <c r="C34" s="54"/>
    </row>
    <row r="35" spans="2:3">
      <c r="C35" s="54"/>
    </row>
    <row r="36" spans="2:3">
      <c r="C36" s="54"/>
    </row>
    <row r="37" spans="2:3">
      <c r="C37" s="54"/>
    </row>
    <row r="38" spans="2:3">
      <c r="C38" s="54"/>
    </row>
    <row r="39" spans="2:3">
      <c r="C39" s="54"/>
    </row>
    <row r="40" spans="2:3">
      <c r="C40" s="54"/>
    </row>
    <row r="41" spans="2:3">
      <c r="C41" s="54"/>
    </row>
    <row r="42" spans="2:3">
      <c r="C42" s="54"/>
    </row>
    <row r="43" spans="2:3">
      <c r="C43" s="54"/>
    </row>
    <row r="44" spans="2:3">
      <c r="B44" s="29" t="s">
        <v>32</v>
      </c>
      <c r="C44" s="54"/>
    </row>
    <row r="45" spans="2:3">
      <c r="C45" s="54"/>
    </row>
    <row r="46" spans="2:3">
      <c r="C46" s="54"/>
    </row>
    <row r="47" spans="2:3">
      <c r="C47" s="54"/>
    </row>
    <row r="48" spans="2:3">
      <c r="C48" s="54"/>
    </row>
    <row r="51" spans="3:3" ht="28">
      <c r="C51" s="55" t="s">
        <v>99</v>
      </c>
    </row>
    <row r="53" spans="3:3" ht="48">
      <c r="C53" s="56" t="s">
        <v>100</v>
      </c>
    </row>
    <row r="54" spans="3:3">
      <c r="C54" s="53"/>
    </row>
    <row r="55" spans="3:3">
      <c r="C55" s="53"/>
    </row>
    <row r="56" spans="3:3">
      <c r="C56" s="54"/>
    </row>
    <row r="57" spans="3:3">
      <c r="C57" s="54"/>
    </row>
    <row r="58" spans="3:3">
      <c r="C58" s="54"/>
    </row>
    <row r="59" spans="3:3">
      <c r="C59" s="54"/>
    </row>
    <row r="60" spans="3:3">
      <c r="C60" s="54"/>
    </row>
    <row r="61" spans="3:3">
      <c r="C61" s="54"/>
    </row>
    <row r="62" spans="3:3">
      <c r="C62" s="54"/>
    </row>
    <row r="65" spans="3:3" ht="28">
      <c r="C65" s="55" t="s">
        <v>101</v>
      </c>
    </row>
    <row r="67" spans="3:3" ht="60">
      <c r="C67" s="56" t="s">
        <v>102</v>
      </c>
    </row>
    <row r="68" spans="3:3">
      <c r="C68" s="53"/>
    </row>
    <row r="69" spans="3:3">
      <c r="C69" s="53"/>
    </row>
    <row r="70" spans="3:3">
      <c r="C70" s="54"/>
    </row>
    <row r="71" spans="3:3">
      <c r="C71" s="54"/>
    </row>
    <row r="72" spans="3:3">
      <c r="C72" s="54"/>
    </row>
    <row r="73" spans="3:3">
      <c r="C73" s="54"/>
    </row>
    <row r="74" spans="3:3">
      <c r="C74" s="54"/>
    </row>
    <row r="75" spans="3:3">
      <c r="C75" s="54"/>
    </row>
    <row r="76" spans="3:3">
      <c r="C76" s="54"/>
    </row>
    <row r="77" spans="3:3">
      <c r="C77" s="54"/>
    </row>
    <row r="78" spans="3:3">
      <c r="C78" s="54"/>
    </row>
    <row r="79" spans="3:3">
      <c r="C79" s="54"/>
    </row>
  </sheetData>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9"/>
  <sheetViews>
    <sheetView workbookViewId="0">
      <selection activeCell="B15" sqref="B15"/>
    </sheetView>
  </sheetViews>
  <sheetFormatPr baseColWidth="10" defaultColWidth="8.83203125" defaultRowHeight="15"/>
  <cols>
    <col min="2" max="2" width="96" customWidth="1"/>
    <col min="3" max="4" width="3" customWidth="1"/>
    <col min="5" max="5" width="16.5" customWidth="1"/>
    <col min="9" max="9" width="14" customWidth="1"/>
  </cols>
  <sheetData>
    <row r="1" spans="1:10">
      <c r="A1" t="s">
        <v>27</v>
      </c>
      <c r="C1" t="s">
        <v>123</v>
      </c>
    </row>
    <row r="2" spans="1:10">
      <c r="B2" s="52" t="s">
        <v>135</v>
      </c>
    </row>
    <row r="3" spans="1:10" ht="26">
      <c r="B3" s="4" t="s">
        <v>19</v>
      </c>
    </row>
    <row r="4" spans="1:10">
      <c r="B4" s="4"/>
    </row>
    <row r="5" spans="1:10" ht="26">
      <c r="B5" s="4" t="s">
        <v>139</v>
      </c>
    </row>
    <row r="7" spans="1:10" ht="39">
      <c r="B7" s="4" t="s">
        <v>20</v>
      </c>
    </row>
    <row r="8" spans="1:10">
      <c r="E8" s="73" t="s">
        <v>125</v>
      </c>
      <c r="F8" s="69" t="s">
        <v>126</v>
      </c>
      <c r="G8" s="18" t="s">
        <v>127</v>
      </c>
      <c r="H8" s="75" t="s">
        <v>114</v>
      </c>
      <c r="I8" s="67" t="s">
        <v>134</v>
      </c>
      <c r="J8" s="68"/>
    </row>
    <row r="9" spans="1:10" ht="15" customHeight="1">
      <c r="H9" s="76"/>
    </row>
    <row r="10" spans="1:10">
      <c r="B10" s="5" t="s">
        <v>21</v>
      </c>
      <c r="E10" s="51" t="s">
        <v>128</v>
      </c>
      <c r="F10" s="74"/>
      <c r="H10" s="77" t="s">
        <v>136</v>
      </c>
    </row>
    <row r="11" spans="1:10">
      <c r="E11" t="s">
        <v>129</v>
      </c>
      <c r="H11" s="78"/>
    </row>
    <row r="12" spans="1:10">
      <c r="A12" s="3" t="s">
        <v>22</v>
      </c>
      <c r="B12" s="82" t="s">
        <v>23</v>
      </c>
      <c r="C12" s="82"/>
      <c r="D12" s="82"/>
      <c r="E12" t="s">
        <v>130</v>
      </c>
      <c r="H12" s="78"/>
    </row>
    <row r="13" spans="1:10">
      <c r="A13" s="3" t="s">
        <v>24</v>
      </c>
      <c r="B13" s="82" t="s">
        <v>25</v>
      </c>
      <c r="C13" s="82"/>
      <c r="D13" s="82"/>
      <c r="E13" t="s">
        <v>131</v>
      </c>
      <c r="H13" s="79" t="s">
        <v>117</v>
      </c>
    </row>
    <row r="14" spans="1:10">
      <c r="A14" s="3" t="s">
        <v>26</v>
      </c>
      <c r="B14" s="82" t="s">
        <v>28</v>
      </c>
      <c r="C14" s="82"/>
      <c r="D14" s="82"/>
      <c r="H14" s="80" t="s">
        <v>117</v>
      </c>
    </row>
    <row r="15" spans="1:10">
      <c r="B15" s="6" t="s">
        <v>29</v>
      </c>
      <c r="F15" s="32" t="s">
        <v>132</v>
      </c>
    </row>
    <row r="16" spans="1:10">
      <c r="E16" t="s">
        <v>129</v>
      </c>
      <c r="F16" s="70"/>
    </row>
    <row r="17" spans="5:8">
      <c r="E17" t="s">
        <v>130</v>
      </c>
      <c r="F17" s="70"/>
    </row>
    <row r="18" spans="5:8">
      <c r="E18" t="s">
        <v>131</v>
      </c>
      <c r="F18" s="71" t="s">
        <v>117</v>
      </c>
      <c r="H18" t="s">
        <v>133</v>
      </c>
    </row>
    <row r="19" spans="5:8">
      <c r="F19" s="72" t="s">
        <v>117</v>
      </c>
      <c r="H19" s="60"/>
    </row>
  </sheetData>
  <mergeCells count="3">
    <mergeCell ref="B14:D14"/>
    <mergeCell ref="B12:D12"/>
    <mergeCell ref="B13:D13"/>
  </mergeCells>
  <pageMargins left="0.7" right="0.7" top="0.75" bottom="0.75" header="0.3" footer="0.3"/>
  <pageSetup orientation="portrait" horizontalDpi="1200" verticalDpi="120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9"/>
  <sheetViews>
    <sheetView workbookViewId="0">
      <selection activeCell="G39" sqref="G39"/>
    </sheetView>
  </sheetViews>
  <sheetFormatPr baseColWidth="10" defaultColWidth="8.83203125" defaultRowHeight="15"/>
  <cols>
    <col min="2" max="2" width="57.6640625" customWidth="1"/>
    <col min="6" max="6" width="13.33203125" customWidth="1"/>
  </cols>
  <sheetData>
    <row r="1" spans="1:10">
      <c r="A1" t="s">
        <v>67</v>
      </c>
      <c r="E1" t="s">
        <v>22</v>
      </c>
      <c r="F1" t="s">
        <v>66</v>
      </c>
    </row>
    <row r="2" spans="1:10" ht="30">
      <c r="B2" s="10" t="s">
        <v>68</v>
      </c>
      <c r="F2" t="s">
        <v>48</v>
      </c>
    </row>
    <row r="3" spans="1:10">
      <c r="F3" t="s">
        <v>49</v>
      </c>
    </row>
    <row r="5" spans="1:10" ht="30">
      <c r="B5" s="10" t="s">
        <v>39</v>
      </c>
    </row>
    <row r="6" spans="1:10">
      <c r="F6" t="s">
        <v>50</v>
      </c>
      <c r="J6" s="7"/>
    </row>
    <row r="7" spans="1:10" ht="30">
      <c r="B7" s="10" t="s">
        <v>40</v>
      </c>
      <c r="F7" t="s">
        <v>30</v>
      </c>
      <c r="H7" s="7"/>
    </row>
    <row r="8" spans="1:10">
      <c r="F8" t="s">
        <v>6</v>
      </c>
      <c r="H8" s="8"/>
    </row>
    <row r="9" spans="1:10" ht="30">
      <c r="B9" s="10" t="s">
        <v>65</v>
      </c>
      <c r="F9" t="s">
        <v>31</v>
      </c>
      <c r="H9" s="8"/>
    </row>
    <row r="10" spans="1:10">
      <c r="G10" t="s">
        <v>32</v>
      </c>
      <c r="J10" s="8"/>
    </row>
    <row r="11" spans="1:10">
      <c r="B11" t="s">
        <v>41</v>
      </c>
      <c r="F11" t="s">
        <v>34</v>
      </c>
      <c r="I11" s="8"/>
      <c r="J11" s="7"/>
    </row>
    <row r="12" spans="1:10">
      <c r="B12" t="s">
        <v>42</v>
      </c>
      <c r="F12" t="s">
        <v>51</v>
      </c>
      <c r="I12" s="8"/>
    </row>
    <row r="13" spans="1:10">
      <c r="B13" t="s">
        <v>43</v>
      </c>
      <c r="F13" t="s">
        <v>36</v>
      </c>
      <c r="J13" s="7"/>
    </row>
    <row r="14" spans="1:10">
      <c r="B14" t="s">
        <v>44</v>
      </c>
      <c r="E14" t="s">
        <v>52</v>
      </c>
    </row>
    <row r="15" spans="1:10">
      <c r="B15" t="s">
        <v>33</v>
      </c>
    </row>
    <row r="16" spans="1:10">
      <c r="B16" t="s">
        <v>45</v>
      </c>
    </row>
    <row r="17" spans="2:11">
      <c r="B17" t="s">
        <v>35</v>
      </c>
      <c r="E17" t="s">
        <v>24</v>
      </c>
      <c r="F17" t="s">
        <v>66</v>
      </c>
    </row>
    <row r="18" spans="2:11" ht="30">
      <c r="B18" s="10" t="s">
        <v>46</v>
      </c>
      <c r="F18" t="s">
        <v>53</v>
      </c>
    </row>
    <row r="19" spans="2:11">
      <c r="F19" t="s">
        <v>49</v>
      </c>
    </row>
    <row r="22" spans="2:11">
      <c r="F22" t="s">
        <v>54</v>
      </c>
      <c r="I22" s="7"/>
    </row>
    <row r="23" spans="2:11">
      <c r="F23" t="s">
        <v>55</v>
      </c>
    </row>
    <row r="24" spans="2:11">
      <c r="G24" t="s">
        <v>56</v>
      </c>
    </row>
    <row r="25" spans="2:11">
      <c r="G25" t="s">
        <v>36</v>
      </c>
      <c r="I25" s="8"/>
    </row>
    <row r="26" spans="2:11">
      <c r="G26" t="s">
        <v>57</v>
      </c>
    </row>
    <row r="27" spans="2:11">
      <c r="G27" t="s">
        <v>58</v>
      </c>
      <c r="I27" s="8"/>
    </row>
    <row r="28" spans="2:11">
      <c r="H28" t="s">
        <v>55</v>
      </c>
      <c r="K28" s="8"/>
    </row>
    <row r="29" spans="2:11">
      <c r="F29" t="s">
        <v>59</v>
      </c>
    </row>
    <row r="31" spans="2:11">
      <c r="E31" t="s">
        <v>26</v>
      </c>
      <c r="F31" t="s">
        <v>47</v>
      </c>
    </row>
    <row r="32" spans="2:11">
      <c r="F32" t="s">
        <v>60</v>
      </c>
    </row>
    <row r="33" spans="6:10">
      <c r="F33" s="9">
        <v>41790</v>
      </c>
    </row>
    <row r="36" spans="6:10">
      <c r="F36" t="s">
        <v>61</v>
      </c>
    </row>
    <row r="37" spans="6:10">
      <c r="G37" t="s">
        <v>62</v>
      </c>
    </row>
    <row r="38" spans="6:10">
      <c r="G38" t="s">
        <v>63</v>
      </c>
      <c r="I38" s="8"/>
    </row>
    <row r="39" spans="6:10">
      <c r="G39" t="s">
        <v>64</v>
      </c>
      <c r="I39" s="8"/>
      <c r="J39" s="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3"/>
  <sheetViews>
    <sheetView workbookViewId="0">
      <selection activeCell="D12" sqref="D12"/>
    </sheetView>
  </sheetViews>
  <sheetFormatPr baseColWidth="10" defaultColWidth="8.83203125" defaultRowHeight="15"/>
  <cols>
    <col min="2" max="2" width="66.33203125" customWidth="1"/>
    <col min="3" max="3" width="4.33203125" customWidth="1"/>
    <col min="4" max="4" width="21.5" customWidth="1"/>
    <col min="5" max="5" width="22.5" customWidth="1"/>
    <col min="6" max="6" width="9.83203125" customWidth="1"/>
    <col min="7" max="7" width="16.6640625" customWidth="1"/>
    <col min="8" max="8" width="13" customWidth="1"/>
  </cols>
  <sheetData>
    <row r="1" spans="1:8">
      <c r="B1" t="s">
        <v>122</v>
      </c>
      <c r="E1" t="s">
        <v>123</v>
      </c>
    </row>
    <row r="2" spans="1:8">
      <c r="B2" s="52" t="s">
        <v>137</v>
      </c>
      <c r="D2" t="s">
        <v>116</v>
      </c>
    </row>
    <row r="3" spans="1:8">
      <c r="D3" s="20" t="s">
        <v>110</v>
      </c>
    </row>
    <row r="4" spans="1:8">
      <c r="D4" s="15" t="s">
        <v>115</v>
      </c>
      <c r="E4" s="15" t="s">
        <v>111</v>
      </c>
      <c r="G4" s="15" t="s">
        <v>113</v>
      </c>
      <c r="H4" s="15" t="s">
        <v>114</v>
      </c>
    </row>
    <row r="5" spans="1:8">
      <c r="D5" s="15">
        <v>4000</v>
      </c>
      <c r="E5" s="15">
        <v>2000</v>
      </c>
      <c r="F5" s="15" t="s">
        <v>112</v>
      </c>
      <c r="G5" s="15">
        <v>4000</v>
      </c>
      <c r="H5" s="15" t="s">
        <v>117</v>
      </c>
    </row>
    <row r="6" spans="1:8" ht="28">
      <c r="B6" s="11" t="s">
        <v>121</v>
      </c>
    </row>
    <row r="7" spans="1:8" ht="17">
      <c r="A7">
        <v>1</v>
      </c>
      <c r="B7" s="81" t="s">
        <v>138</v>
      </c>
      <c r="D7" t="s">
        <v>22</v>
      </c>
      <c r="F7" t="s">
        <v>73</v>
      </c>
    </row>
    <row r="8" spans="1:8">
      <c r="A8" s="12">
        <v>2</v>
      </c>
      <c r="B8" s="12" t="s">
        <v>109</v>
      </c>
      <c r="E8" t="s">
        <v>74</v>
      </c>
      <c r="F8" t="s">
        <v>37</v>
      </c>
      <c r="G8" t="s">
        <v>75</v>
      </c>
    </row>
    <row r="9" spans="1:8">
      <c r="A9" s="12">
        <v>3</v>
      </c>
      <c r="B9" s="12" t="s">
        <v>69</v>
      </c>
      <c r="D9" t="s">
        <v>76</v>
      </c>
      <c r="E9" s="8">
        <v>4000</v>
      </c>
      <c r="F9" s="60"/>
      <c r="G9" s="60"/>
    </row>
    <row r="10" spans="1:8">
      <c r="A10" s="12">
        <v>4</v>
      </c>
      <c r="B10" s="63" t="s">
        <v>70</v>
      </c>
      <c r="D10" t="s">
        <v>77</v>
      </c>
      <c r="E10" s="17" t="s">
        <v>117</v>
      </c>
      <c r="F10" s="60"/>
      <c r="G10" s="59"/>
    </row>
    <row r="11" spans="1:8">
      <c r="E11" t="s">
        <v>38</v>
      </c>
      <c r="F11" s="60"/>
      <c r="G11" s="60"/>
      <c r="H11" s="8"/>
    </row>
    <row r="12" spans="1:8" ht="28">
      <c r="B12" s="25" t="s">
        <v>120</v>
      </c>
      <c r="E12" s="50"/>
    </row>
    <row r="13" spans="1:8">
      <c r="E13" s="64" t="s">
        <v>124</v>
      </c>
    </row>
    <row r="14" spans="1:8">
      <c r="A14" t="s">
        <v>42</v>
      </c>
      <c r="D14" t="s">
        <v>24</v>
      </c>
      <c r="E14" t="s">
        <v>78</v>
      </c>
      <c r="F14" s="23"/>
      <c r="G14" s="51" t="s">
        <v>104</v>
      </c>
      <c r="H14" s="57"/>
    </row>
    <row r="15" spans="1:8" ht="28">
      <c r="A15" s="11" t="s">
        <v>22</v>
      </c>
      <c r="B15" s="11" t="s">
        <v>71</v>
      </c>
      <c r="E15" t="s">
        <v>79</v>
      </c>
      <c r="F15" s="29"/>
      <c r="G15" s="51" t="s">
        <v>105</v>
      </c>
      <c r="H15" s="58"/>
    </row>
    <row r="16" spans="1:8">
      <c r="A16" s="11" t="s">
        <v>24</v>
      </c>
      <c r="B16" s="11" t="s">
        <v>72</v>
      </c>
      <c r="F16" s="7"/>
      <c r="H16" s="61"/>
    </row>
    <row r="18" spans="2:8">
      <c r="B18" s="32" t="s">
        <v>118</v>
      </c>
      <c r="E18" s="52" t="s">
        <v>80</v>
      </c>
      <c r="F18" s="52"/>
    </row>
    <row r="19" spans="2:8">
      <c r="B19" s="32" t="s">
        <v>119</v>
      </c>
      <c r="E19" t="s">
        <v>81</v>
      </c>
    </row>
    <row r="20" spans="2:8">
      <c r="F20" t="s">
        <v>106</v>
      </c>
      <c r="H20" s="23"/>
    </row>
    <row r="21" spans="2:8">
      <c r="F21" t="s">
        <v>82</v>
      </c>
    </row>
    <row r="22" spans="2:8">
      <c r="G22" t="s">
        <v>107</v>
      </c>
      <c r="H22" s="23"/>
    </row>
    <row r="23" spans="2:8">
      <c r="G23" s="32" t="s">
        <v>108</v>
      </c>
      <c r="H23" s="60"/>
    </row>
    <row r="24" spans="2:8">
      <c r="E24" t="s">
        <v>83</v>
      </c>
      <c r="H24" s="62"/>
    </row>
    <row r="33" spans="9:9">
      <c r="I33" s="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G21"/>
  <sheetViews>
    <sheetView workbookViewId="0">
      <selection activeCell="E16" sqref="E16"/>
    </sheetView>
  </sheetViews>
  <sheetFormatPr baseColWidth="10" defaultColWidth="8.83203125" defaultRowHeight="15"/>
  <cols>
    <col min="2" max="2" width="71.5" customWidth="1"/>
    <col min="3" max="3" width="9.1640625" customWidth="1"/>
    <col min="4" max="4" width="16.5" customWidth="1"/>
    <col min="5" max="5" width="22.83203125" style="15" customWidth="1"/>
    <col min="6" max="6" width="20.6640625" style="15" customWidth="1"/>
    <col min="7" max="7" width="11.1640625" customWidth="1"/>
  </cols>
  <sheetData>
    <row r="1" spans="2:7">
      <c r="B1" t="s">
        <v>94</v>
      </c>
      <c r="E1" t="s">
        <v>123</v>
      </c>
    </row>
    <row r="2" spans="2:7">
      <c r="B2" s="52" t="s">
        <v>95</v>
      </c>
    </row>
    <row r="3" spans="2:7" ht="56">
      <c r="B3" s="11" t="s">
        <v>84</v>
      </c>
    </row>
    <row r="4" spans="2:7">
      <c r="B4" s="11"/>
    </row>
    <row r="5" spans="2:7">
      <c r="C5" s="13"/>
      <c r="D5" s="13"/>
    </row>
    <row r="6" spans="2:7">
      <c r="C6" s="11"/>
      <c r="D6" s="19" t="s">
        <v>85</v>
      </c>
      <c r="E6" s="20" t="s">
        <v>86</v>
      </c>
      <c r="F6" s="20" t="s">
        <v>87</v>
      </c>
      <c r="G6" t="s">
        <v>96</v>
      </c>
    </row>
    <row r="7" spans="2:7">
      <c r="B7" s="11"/>
      <c r="C7" s="14"/>
      <c r="D7" s="14" t="s">
        <v>88</v>
      </c>
      <c r="E7" s="15">
        <v>800</v>
      </c>
      <c r="F7" s="16">
        <v>1000000</v>
      </c>
      <c r="G7" s="23"/>
    </row>
    <row r="8" spans="2:7">
      <c r="B8" s="13"/>
      <c r="C8" s="14"/>
      <c r="D8" s="14" t="s">
        <v>89</v>
      </c>
      <c r="E8" s="17">
        <v>200000</v>
      </c>
      <c r="F8" s="17">
        <v>1000000</v>
      </c>
      <c r="G8" s="23"/>
    </row>
    <row r="9" spans="2:7">
      <c r="B9" s="11"/>
      <c r="D9" t="s">
        <v>90</v>
      </c>
      <c r="E9" s="17">
        <v>2000</v>
      </c>
      <c r="F9" s="17">
        <v>400000</v>
      </c>
      <c r="G9" s="23"/>
    </row>
    <row r="10" spans="2:7">
      <c r="B10" s="11"/>
      <c r="F10" s="28">
        <f>F7+F8+F9</f>
        <v>2400000</v>
      </c>
    </row>
    <row r="11" spans="2:7">
      <c r="D11" s="13"/>
      <c r="G11" s="13"/>
    </row>
    <row r="12" spans="2:7">
      <c r="B12" s="13"/>
      <c r="C12" s="13"/>
      <c r="D12" s="13"/>
      <c r="E12" s="18" t="s">
        <v>91</v>
      </c>
      <c r="F12" s="18" t="s">
        <v>92</v>
      </c>
    </row>
    <row r="13" spans="2:7">
      <c r="B13" s="11"/>
      <c r="C13" s="11"/>
      <c r="D13" s="19" t="s">
        <v>85</v>
      </c>
      <c r="E13" s="20" t="s">
        <v>86</v>
      </c>
      <c r="F13" s="20" t="s">
        <v>86</v>
      </c>
    </row>
    <row r="14" spans="2:7">
      <c r="B14" s="11"/>
      <c r="C14" s="14"/>
      <c r="D14" s="14" t="s">
        <v>88</v>
      </c>
      <c r="E14" s="15">
        <v>300</v>
      </c>
      <c r="F14" s="15">
        <v>500</v>
      </c>
    </row>
    <row r="15" spans="2:7">
      <c r="B15" s="11"/>
      <c r="C15" s="14"/>
      <c r="D15" s="11" t="s">
        <v>89</v>
      </c>
      <c r="E15" s="17">
        <v>120000</v>
      </c>
      <c r="F15" s="17">
        <v>80000</v>
      </c>
    </row>
    <row r="16" spans="2:7">
      <c r="D16" s="11" t="s">
        <v>90</v>
      </c>
      <c r="E16" s="21">
        <v>1600</v>
      </c>
      <c r="F16" s="22">
        <v>400</v>
      </c>
    </row>
    <row r="18" spans="4:7">
      <c r="D18" s="24" t="s">
        <v>88</v>
      </c>
      <c r="E18" s="28">
        <f>300*G7</f>
        <v>0</v>
      </c>
      <c r="F18" s="28">
        <f>500*G7</f>
        <v>0</v>
      </c>
      <c r="G18" s="23">
        <f>E18+F18</f>
        <v>0</v>
      </c>
    </row>
    <row r="19" spans="4:7">
      <c r="D19" s="25" t="s">
        <v>89</v>
      </c>
      <c r="E19" s="26">
        <f>120000*G8</f>
        <v>0</v>
      </c>
      <c r="F19" s="26">
        <f>80000*G8</f>
        <v>0</v>
      </c>
      <c r="G19" s="23">
        <f t="shared" ref="G19:G20" si="0">E19+F19</f>
        <v>0</v>
      </c>
    </row>
    <row r="20" spans="4:7">
      <c r="D20" s="25" t="s">
        <v>90</v>
      </c>
      <c r="E20" s="27">
        <f>1600*G9</f>
        <v>0</v>
      </c>
      <c r="F20" s="30">
        <f>400*G9</f>
        <v>0</v>
      </c>
      <c r="G20" s="23">
        <f t="shared" si="0"/>
        <v>0</v>
      </c>
    </row>
    <row r="21" spans="4:7">
      <c r="D21" s="29" t="s">
        <v>93</v>
      </c>
      <c r="E21" s="31">
        <f t="shared" ref="E21:F21" si="1">+E18+E19+E20</f>
        <v>0</v>
      </c>
      <c r="F21" s="31">
        <f t="shared" si="1"/>
        <v>0</v>
      </c>
      <c r="G21" s="23">
        <f>+G18+G19+G20</f>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Exercise 1</vt:lpstr>
      <vt:lpstr>Exercise 2</vt:lpstr>
      <vt:lpstr>Exercise 3</vt:lpstr>
      <vt:lpstr>Exercise 4</vt:lpstr>
      <vt:lpstr>Exercise 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Grey Tedford</cp:lastModifiedBy>
  <dcterms:created xsi:type="dcterms:W3CDTF">2016-03-13T15:06:52Z</dcterms:created>
  <dcterms:modified xsi:type="dcterms:W3CDTF">2018-09-28T01:27:30Z</dcterms:modified>
</cp:coreProperties>
</file>